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L:\Gestion Technique\Restreint\Piller-Wyssmann\Modèles_lettres.type, notice, questionnaires\EPL\"/>
    </mc:Choice>
  </mc:AlternateContent>
  <xr:revisionPtr revIDLastSave="0" documentId="13_ncr:1_{41D53D83-CFF7-41F3-8C64-131562136B92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Montant maximal disponible" sheetId="1" r:id="rId1"/>
    <sheet name="Donné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" l="1"/>
  <c r="A18" i="1"/>
  <c r="A12" i="1" l="1"/>
  <c r="A17" i="1" l="1"/>
  <c r="A15" i="1"/>
  <c r="B23" i="1" l="1"/>
  <c r="B22" i="1"/>
  <c r="B24" i="1" l="1"/>
  <c r="B25" i="1" s="1"/>
</calcChain>
</file>

<file path=xl/sharedStrings.xml><?xml version="1.0" encoding="utf-8"?>
<sst xmlns="http://schemas.openxmlformats.org/spreadsheetml/2006/main" count="31" uniqueCount="28">
  <si>
    <t>Utilisation du montant</t>
  </si>
  <si>
    <t>Formes de propriété</t>
  </si>
  <si>
    <t>Plus d'un appartement</t>
  </si>
  <si>
    <t>Betrag, der je nach Eigentumsform bezogen werden kann</t>
  </si>
  <si>
    <t>Vorbezug für Wohneigentum (WEF)</t>
  </si>
  <si>
    <t>Grundlegende Angaben</t>
  </si>
  <si>
    <t>Zweck des Vorbezugs</t>
  </si>
  <si>
    <t>Kauf/Bau einer Liegenschaft</t>
  </si>
  <si>
    <t>Amortisation eines Hypotherkardarlehens</t>
  </si>
  <si>
    <t>Alleineigentum</t>
  </si>
  <si>
    <t>Gesamteigentum mit Ehegattin/eingetragenem Partner bzw. Ehegatte/eingetragener Partnerin</t>
  </si>
  <si>
    <t>Miteigentum</t>
  </si>
  <si>
    <t>Ja</t>
  </si>
  <si>
    <t>Nein</t>
  </si>
  <si>
    <t>Betrag des Hypothekardarlehens</t>
  </si>
  <si>
    <t>Eigentumsform</t>
  </si>
  <si>
    <t>Besteht die Liegenschaft, die Sie kaufen/bauen wollen, aus mehr als einer Wohnung?</t>
  </si>
  <si>
    <t>Für Wohneigentum verfügbarer Betrag gemäss dem letzten Versicherungsausweis</t>
  </si>
  <si>
    <t>Resultate</t>
  </si>
  <si>
    <t>Total zu finanzieren</t>
  </si>
  <si>
    <t>Eigentumsanteil</t>
  </si>
  <si>
    <t>Von Ihnen zu finanzieren</t>
  </si>
  <si>
    <t>Bemerkungen</t>
  </si>
  <si>
    <t>Maximaler Betrag für den Vorbezug</t>
  </si>
  <si>
    <t>www.pksf.ch</t>
  </si>
  <si>
    <t>Der angegebene Betrag hat nur informativen Charakter. Die Kasse übernimmt nur Verpflichtungen aufgrund Ihrer tatsächlichen Situation zum Zeitpunkt des Vorbezugs. Das Antragsformular finden Sie auf unserer Webseite www.pksf.ch.</t>
  </si>
  <si>
    <t>Pensionskasse des Staats Freiburg</t>
  </si>
  <si>
    <r>
      <t xml:space="preserve">+ 41 26 555 09 10 </t>
    </r>
    <r>
      <rPr>
        <sz val="9"/>
        <color theme="1"/>
        <rFont val="Arial"/>
        <family val="2"/>
      </rPr>
      <t>|</t>
    </r>
    <r>
      <rPr>
        <sz val="9"/>
        <color theme="1"/>
        <rFont val="Bw Gradual Light"/>
        <family val="3"/>
      </rPr>
      <t xml:space="preserve"> cpef@cpef.ch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</si>
</sst>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Bw Gradual Light"/>
      <family val="3"/>
    </font>
    <font>
      <sz val="9"/>
      <color theme="1"/>
      <name val="Bw Gradual Light"/>
      <family val="3"/>
    </font>
    <font>
      <sz val="9"/>
      <color theme="1"/>
      <name val="Arial"/>
      <family val="2"/>
    </font>
    <font>
      <sz val="11"/>
      <color theme="1"/>
      <name val="Bw Gradual Light"/>
      <family val="3"/>
    </font>
    <font>
      <b/>
      <sz val="11"/>
      <color theme="1"/>
      <name val="Bw Gradual Light"/>
      <family val="3"/>
    </font>
    <font>
      <sz val="12"/>
      <color theme="1"/>
      <name val="Bw Gradual Bold"/>
      <family val="3"/>
    </font>
    <font>
      <sz val="11"/>
      <color theme="1"/>
      <name val="Bw Gradual Bold"/>
      <family val="3"/>
    </font>
    <font>
      <sz val="11"/>
      <name val="Bw Gradual Bold"/>
      <family val="3"/>
    </font>
    <font>
      <u/>
      <sz val="11"/>
      <name val="Bw Gradual Bold"/>
      <family val="3"/>
    </font>
    <font>
      <u/>
      <sz val="11"/>
      <color theme="1"/>
      <name val="Bw Gradual Bold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2" borderId="0" xfId="0" applyFont="1" applyFill="1" applyAlignment="1" applyProtection="1">
      <alignment horizontal="left" vertical="center" wrapText="1"/>
      <protection locked="0"/>
    </xf>
    <xf numFmtId="4" fontId="7" fillId="2" borderId="0" xfId="0" applyNumberFormat="1" applyFont="1" applyFill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10" fontId="7" fillId="2" borderId="0" xfId="0" applyNumberFormat="1" applyFont="1" applyFill="1" applyAlignment="1" applyProtection="1">
      <alignment horizontal="left"/>
      <protection locked="0"/>
    </xf>
    <xf numFmtId="0" fontId="8" fillId="0" borderId="0" xfId="0" applyFont="1"/>
    <xf numFmtId="1" fontId="7" fillId="2" borderId="0" xfId="0" applyNumberFormat="1" applyFont="1" applyFill="1" applyAlignment="1" applyProtection="1">
      <alignment horizontal="left"/>
      <protection locked="0"/>
    </xf>
    <xf numFmtId="0" fontId="7" fillId="0" borderId="0" xfId="0" applyFont="1" applyAlignment="1">
      <alignment horizontal="left" vertical="center" wrapText="1"/>
    </xf>
    <xf numFmtId="4" fontId="7" fillId="2" borderId="0" xfId="0" applyNumberFormat="1" applyFont="1" applyFill="1" applyAlignment="1" applyProtection="1">
      <alignment horizontal="left" vertical="center"/>
      <protection locked="0"/>
    </xf>
    <xf numFmtId="4" fontId="7" fillId="0" borderId="0" xfId="0" applyNumberFormat="1" applyFont="1" applyAlignment="1">
      <alignment horizontal="left"/>
    </xf>
    <xf numFmtId="10" fontId="7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/>
    </xf>
    <xf numFmtId="4" fontId="11" fillId="0" borderId="0" xfId="0" applyNumberFormat="1" applyFont="1" applyAlignment="1">
      <alignment horizontal="left" vertical="top" wrapText="1"/>
    </xf>
    <xf numFmtId="0" fontId="12" fillId="0" borderId="0" xfId="0" applyFont="1"/>
    <xf numFmtId="0" fontId="11" fillId="0" borderId="0" xfId="0" applyFont="1" applyAlignment="1">
      <alignment vertical="center" wrapText="1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0</xdr:col>
      <xdr:colOff>1290951</xdr:colOff>
      <xdr:row>3</xdr:row>
      <xdr:rowOff>166050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D703E72-EA7F-E762-5472-EE9AA0F30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1262376" cy="68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35"/>
  <sheetViews>
    <sheetView tabSelected="1" workbookViewId="0">
      <selection activeCell="B11" sqref="B11"/>
    </sheetView>
  </sheetViews>
  <sheetFormatPr baseColWidth="10" defaultRowHeight="15" x14ac:dyDescent="0.25"/>
  <cols>
    <col min="1" max="1" width="90.7109375" bestFit="1" customWidth="1"/>
    <col min="2" max="2" width="33.85546875" style="2" bestFit="1" customWidth="1"/>
  </cols>
  <sheetData>
    <row r="1" spans="1:3" x14ac:dyDescent="0.25">
      <c r="B1" s="12" t="s">
        <v>26</v>
      </c>
    </row>
    <row r="2" spans="1:3" x14ac:dyDescent="0.25">
      <c r="B2" s="13" t="s">
        <v>27</v>
      </c>
    </row>
    <row r="3" spans="1:3" x14ac:dyDescent="0.25">
      <c r="B3" s="14" t="s">
        <v>24</v>
      </c>
    </row>
    <row r="7" spans="1:3" ht="15.75" x14ac:dyDescent="0.25">
      <c r="A7" s="28" t="s">
        <v>4</v>
      </c>
      <c r="B7" s="15"/>
      <c r="C7" s="4"/>
    </row>
    <row r="8" spans="1:3" ht="15.75" x14ac:dyDescent="0.25">
      <c r="A8" s="28" t="s">
        <v>3</v>
      </c>
      <c r="B8" s="15"/>
      <c r="C8" s="4"/>
    </row>
    <row r="9" spans="1:3" ht="15.75" x14ac:dyDescent="0.25">
      <c r="A9" s="16"/>
      <c r="B9" s="15"/>
      <c r="C9" s="4"/>
    </row>
    <row r="10" spans="1:3" ht="15.75" x14ac:dyDescent="0.25">
      <c r="A10" s="34" t="s">
        <v>5</v>
      </c>
      <c r="B10" s="15"/>
      <c r="C10" s="4"/>
    </row>
    <row r="11" spans="1:3" s="7" customFormat="1" ht="15.75" x14ac:dyDescent="0.25">
      <c r="A11" s="17" t="s">
        <v>6</v>
      </c>
      <c r="B11" s="18" t="s">
        <v>7</v>
      </c>
      <c r="C11" s="6"/>
    </row>
    <row r="12" spans="1:3" ht="15.75" x14ac:dyDescent="0.25">
      <c r="A12" s="16" t="str">
        <f>IF(B11="Kauf/Bau einer Liegenschaft","Kaufpreis/Baukosten","Nicht ausfüllen")</f>
        <v>Kaufpreis/Baukosten</v>
      </c>
      <c r="B12" s="19">
        <v>1000000</v>
      </c>
      <c r="C12" s="4"/>
    </row>
    <row r="13" spans="1:3" ht="15.75" x14ac:dyDescent="0.25">
      <c r="A13" s="17" t="s">
        <v>14</v>
      </c>
      <c r="B13" s="19">
        <v>800000</v>
      </c>
      <c r="C13" s="4"/>
    </row>
    <row r="14" spans="1:3" ht="15.75" x14ac:dyDescent="0.25">
      <c r="A14" s="17" t="s">
        <v>15</v>
      </c>
      <c r="B14" s="20" t="s">
        <v>9</v>
      </c>
      <c r="C14" s="4"/>
    </row>
    <row r="15" spans="1:3" ht="15.75" x14ac:dyDescent="0.25">
      <c r="A15" s="29" t="str">
        <f>IF(B14="Miteigentum","Bei Miteigentum: Prozentsatz Ihres Miteigentumsanteils","Nicht ausfüllen")</f>
        <v>Nicht ausfüllen</v>
      </c>
      <c r="B15" s="21"/>
      <c r="C15" s="4"/>
    </row>
    <row r="16" spans="1:3" ht="15.75" x14ac:dyDescent="0.25">
      <c r="A16" s="29" t="s">
        <v>16</v>
      </c>
      <c r="B16" s="21" t="s">
        <v>13</v>
      </c>
      <c r="C16" s="4"/>
    </row>
    <row r="17" spans="1:3" ht="15.75" x14ac:dyDescent="0.25">
      <c r="A17" s="22" t="str">
        <f>IF($B$16="Ja","Fläche der von Ihnen bewohnten Wohnung in m2","Nicht ausfüllen")</f>
        <v>Nicht ausfüllen</v>
      </c>
      <c r="B17" s="23"/>
      <c r="C17" s="4"/>
    </row>
    <row r="18" spans="1:3" ht="15.75" x14ac:dyDescent="0.25">
      <c r="A18" s="22" t="str">
        <f>IF($B$16="Ja","Gesamte Fläche aller Wohnungen in m2 (s. Bemerkungen *)","Nicht ausfüllen")</f>
        <v>Nicht ausfüllen</v>
      </c>
      <c r="B18" s="23"/>
      <c r="C18" s="4"/>
    </row>
    <row r="19" spans="1:3" ht="29.45" customHeight="1" x14ac:dyDescent="0.25">
      <c r="A19" s="24" t="s">
        <v>17</v>
      </c>
      <c r="B19" s="25">
        <v>120000</v>
      </c>
      <c r="C19" s="4"/>
    </row>
    <row r="20" spans="1:3" ht="15.75" x14ac:dyDescent="0.25">
      <c r="A20" s="16"/>
      <c r="B20" s="26"/>
      <c r="C20" s="4"/>
    </row>
    <row r="21" spans="1:3" ht="15.75" x14ac:dyDescent="0.25">
      <c r="A21" s="34" t="s">
        <v>18</v>
      </c>
      <c r="B21" s="26"/>
      <c r="C21" s="4"/>
    </row>
    <row r="22" spans="1:3" ht="15.75" x14ac:dyDescent="0.25">
      <c r="A22" s="16" t="s">
        <v>19</v>
      </c>
      <c r="B22" s="26">
        <f>IF(A12&lt;&gt;"Ne pas compléter",B12-B13,B13)</f>
        <v>200000</v>
      </c>
      <c r="C22" s="4"/>
    </row>
    <row r="23" spans="1:3" ht="15.75" x14ac:dyDescent="0.25">
      <c r="A23" s="16" t="s">
        <v>20</v>
      </c>
      <c r="B23" s="27">
        <f>IF(B14="copropriété",B15,1)</f>
        <v>1</v>
      </c>
      <c r="C23" s="4"/>
    </row>
    <row r="24" spans="1:3" ht="15.75" x14ac:dyDescent="0.25">
      <c r="A24" s="16" t="s">
        <v>21</v>
      </c>
      <c r="B24" s="26">
        <f>MROUND(B22*B23*IF(AND(B16="Ja",B17&gt;0,B18&gt;0),B17/B18,1),0.05)</f>
        <v>200000</v>
      </c>
      <c r="C24" s="4"/>
    </row>
    <row r="25" spans="1:3" s="9" customFormat="1" ht="15.75" x14ac:dyDescent="0.25">
      <c r="A25" s="30" t="s">
        <v>23</v>
      </c>
      <c r="B25" s="31">
        <f>IF(B24&lt;20000,"pas de retrait possible, le montant minimal de 20'000.00 n'est pas atteint !",IF(B24&gt;B19,B19,B24))</f>
        <v>120000</v>
      </c>
      <c r="C25" s="8"/>
    </row>
    <row r="26" spans="1:3" ht="15.75" x14ac:dyDescent="0.25">
      <c r="A26" s="16"/>
      <c r="B26" s="27"/>
      <c r="C26" s="4"/>
    </row>
    <row r="27" spans="1:3" ht="15.75" x14ac:dyDescent="0.25">
      <c r="A27" s="32" t="s">
        <v>22</v>
      </c>
      <c r="B27" s="15"/>
      <c r="C27" s="4"/>
    </row>
    <row r="28" spans="1:3" ht="42.75" x14ac:dyDescent="0.25">
      <c r="A28" s="33" t="s">
        <v>25</v>
      </c>
      <c r="B28" s="15"/>
      <c r="C28" s="4"/>
    </row>
    <row r="29" spans="1:3" ht="15.75" x14ac:dyDescent="0.25">
      <c r="A29" s="10"/>
      <c r="C29" s="4"/>
    </row>
    <row r="30" spans="1:3" ht="46.15" customHeight="1" x14ac:dyDescent="0.25">
      <c r="A30" s="11" t="str">
        <f>IF($B$16="Ja","* Bei Gebäuden mit einem nicht bewohnbaren Teil (z.B. Stall oder Werkstatt) ist die Fläche des nicht bewohnbaren Teils dazuzuzählen! Im Zweifelsfall kontaktieren Sie bitte die Pensionskasse.","")</f>
        <v/>
      </c>
      <c r="C30" s="4"/>
    </row>
    <row r="31" spans="1:3" ht="15.75" x14ac:dyDescent="0.25">
      <c r="C31" s="4"/>
    </row>
    <row r="32" spans="1:3" ht="15.75" x14ac:dyDescent="0.25">
      <c r="C32" s="4"/>
    </row>
    <row r="33" spans="1:3" ht="15.75" x14ac:dyDescent="0.25">
      <c r="C33" s="4"/>
    </row>
    <row r="34" spans="1:3" ht="15.75" x14ac:dyDescent="0.25">
      <c r="A34" s="4"/>
      <c r="B34" s="5"/>
      <c r="C34" s="4"/>
    </row>
    <row r="35" spans="1:3" ht="15.75" x14ac:dyDescent="0.25">
      <c r="A35" s="4"/>
      <c r="B35" s="5"/>
      <c r="C35" s="4"/>
    </row>
  </sheetData>
  <sheetProtection algorithmName="SHA-512" hashValue="VgcqgWK56Ie0G/ghBSKIzQAGGtFuyGQuH+PWvZW1CgHZpqD2PDzIDEpJyvdbTkh7lMc3XA0+acisS6HIDO+F4w==" saltValue="YdvP1H37GA/b0xouSjairw==" spinCount="100000" sheet="1" objects="1" scenarios="1" selectLockedCells="1"/>
  <pageMargins left="0.35433070866141736" right="0.39370078740157483" top="0.74803149606299213" bottom="0.74803149606299213" header="0.31496062992125984" footer="0.31496062992125984"/>
  <pageSetup paperSize="9" scale="76" orientation="portrait" r:id="rId1"/>
  <headerFooter>
    <oddFooter>&amp;L&amp;"Bw Gradual Light,Normal"Calculette site internet V 2024.01 &amp;D &amp;T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Données!$A$2:$A$3</xm:f>
          </x14:formula1>
          <xm:sqref>B11</xm:sqref>
        </x14:dataValidation>
        <x14:dataValidation type="list" allowBlank="1" showInputMessage="1" showErrorMessage="1" xr:uid="{00000000-0002-0000-0000-000001000000}">
          <x14:formula1>
            <xm:f>Données!$C$2:$C$4</xm:f>
          </x14:formula1>
          <xm:sqref>B14</xm:sqref>
        </x14:dataValidation>
        <x14:dataValidation type="list" allowBlank="1" showInputMessage="1" showErrorMessage="1" xr:uid="{00000000-0002-0000-0000-000002000000}">
          <x14:formula1>
            <xm:f>Données!$A$8:$A$9</xm:f>
          </x14:formula1>
          <xm:sqref>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G9"/>
  <sheetViews>
    <sheetView workbookViewId="0">
      <selection sqref="A1:C9"/>
    </sheetView>
  </sheetViews>
  <sheetFormatPr baseColWidth="10" defaultRowHeight="15" x14ac:dyDescent="0.25"/>
  <cols>
    <col min="1" max="1" width="34.5703125" bestFit="1" customWidth="1"/>
  </cols>
  <sheetData>
    <row r="1" spans="1:7" x14ac:dyDescent="0.25">
      <c r="A1" s="1" t="s">
        <v>0</v>
      </c>
      <c r="C1" s="1" t="s">
        <v>1</v>
      </c>
      <c r="G1" s="1"/>
    </row>
    <row r="2" spans="1:7" x14ac:dyDescent="0.25">
      <c r="A2" t="s">
        <v>7</v>
      </c>
      <c r="C2" t="s">
        <v>9</v>
      </c>
      <c r="G2" s="3"/>
    </row>
    <row r="3" spans="1:7" x14ac:dyDescent="0.25">
      <c r="A3" t="s">
        <v>8</v>
      </c>
      <c r="C3" t="s">
        <v>10</v>
      </c>
      <c r="G3" s="2"/>
    </row>
    <row r="4" spans="1:7" x14ac:dyDescent="0.25">
      <c r="C4" t="s">
        <v>11</v>
      </c>
      <c r="G4" s="2"/>
    </row>
    <row r="7" spans="1:7" x14ac:dyDescent="0.25">
      <c r="A7" s="1" t="s">
        <v>2</v>
      </c>
    </row>
    <row r="8" spans="1:7" x14ac:dyDescent="0.25">
      <c r="A8" t="s">
        <v>12</v>
      </c>
    </row>
    <row r="9" spans="1:7" x14ac:dyDescent="0.25">
      <c r="A9" t="s">
        <v>13</v>
      </c>
    </row>
  </sheetData>
  <sheetProtection algorithmName="SHA-512" hashValue="vRqeup9tnT1my6aq8lVd7atuJlwDJ+Vw5Ivpc4OsgKWaCSH5G4aOgiqp+DqmycFkMMTbZx1uyNYN5chSsRbqzg==" saltValue="ZQ5E132oaFeCMxGtELzUDQ==" spinCount="100000" sheet="1" objects="1" scenarios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Montant maximal disponible</vt:lpstr>
      <vt:lpstr>Données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Piller Isabelle</dc:creator>
  <cp:lastModifiedBy>Christoph Wyssmann</cp:lastModifiedBy>
  <cp:lastPrinted>2024-02-09T09:45:15Z</cp:lastPrinted>
  <dcterms:created xsi:type="dcterms:W3CDTF">2021-05-07T11:52:56Z</dcterms:created>
  <dcterms:modified xsi:type="dcterms:W3CDTF">2024-02-09T09:46:12Z</dcterms:modified>
</cp:coreProperties>
</file>