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L:\Piller-Wyssmann\Modèles_lettres.type, notice, questionnaires\EPL\"/>
    </mc:Choice>
  </mc:AlternateContent>
  <bookViews>
    <workbookView xWindow="0" yWindow="0" windowWidth="20640" windowHeight="12360"/>
  </bookViews>
  <sheets>
    <sheet name="Montant maximal disponible" sheetId="1" r:id="rId1"/>
    <sheet name="Données" sheetId="2"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9" i="1" l="1"/>
  <c r="A17" i="1"/>
  <c r="A14" i="1" l="1"/>
  <c r="A16" i="1"/>
  <c r="B22" i="1" l="1"/>
  <c r="A11" i="1"/>
  <c r="B21" i="1" s="1"/>
  <c r="B23" i="1" l="1"/>
  <c r="B24" i="1" s="1"/>
</calcChain>
</file>

<file path=xl/sharedStrings.xml><?xml version="1.0" encoding="utf-8"?>
<sst xmlns="http://schemas.openxmlformats.org/spreadsheetml/2006/main" count="30" uniqueCount="27">
  <si>
    <t>Caisse de prévoyance du personnel de l'Etat</t>
  </si>
  <si>
    <t xml:space="preserve">Pensionskasse des Staatspersonals </t>
  </si>
  <si>
    <t>Versement anticipé pour le logement (EPL)</t>
  </si>
  <si>
    <t>Montant pouvant être prélevé selon la forme de propriété</t>
  </si>
  <si>
    <t>Remarques</t>
  </si>
  <si>
    <t>Utilisation du montant</t>
  </si>
  <si>
    <t>Formes de propriété</t>
  </si>
  <si>
    <t>achat/construction d'un bien immobilier</t>
  </si>
  <si>
    <t>Résultats</t>
  </si>
  <si>
    <t>A financer au total</t>
  </si>
  <si>
    <t>Part à financer pas vos soins</t>
  </si>
  <si>
    <t>Données de bases</t>
  </si>
  <si>
    <t>Montant disponible pour l'encouragement à la propriété du logement selon le dernier certificat d'assurance</t>
  </si>
  <si>
    <t xml:space="preserve">Part de propriété </t>
  </si>
  <si>
    <t>Oui</t>
  </si>
  <si>
    <t>Plus d'un appartement</t>
  </si>
  <si>
    <t>amortissement d'une dette hypothécaire</t>
  </si>
  <si>
    <t>copropriété</t>
  </si>
  <si>
    <t>Le bien que vous souhaitez acheter comporte-t-il plus d'un appartement ?</t>
  </si>
  <si>
    <t xml:space="preserve">Ces chiffres n'ont qu'une valeur indicative, notre Caisse n'étant engagée que sur la base de la situation qui prévaudra au moment du versement anticipé. Le formulaire de demande de retrait EPL à compléter se trouve sur notre site internet www.cppef.ch. </t>
  </si>
  <si>
    <t>But du versement anticipé</t>
  </si>
  <si>
    <t>Forme de propriété</t>
  </si>
  <si>
    <t>propriété individuelle</t>
  </si>
  <si>
    <t>propriété commune avec la personne conjointe/partenaire enregistrée</t>
  </si>
  <si>
    <t>Non</t>
  </si>
  <si>
    <t>Montant du prêt hypothécaire</t>
  </si>
  <si>
    <t>Montant pouvant faire l'objet d'un versement anticipé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</si>
</sst>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u/>
      <sz val="11"/>
      <color theme="1"/>
      <name val="Calibri"/>
      <family val="2"/>
      <scheme val="minor"/>
    </font>
    <font>
      <b/>
      <sz val="11"/>
      <name val="Calibri"/>
      <family val="2"/>
      <scheme val="minor"/>
    </font>
    <font>
      <sz val="12"/>
      <color theme="1"/>
      <name val="Calibri"/>
      <family val="2"/>
      <scheme val="minor"/>
    </font>
    <font>
      <b/>
      <u/>
      <sz val="11"/>
      <name val="Calibri"/>
      <family val="2"/>
      <scheme val="minor"/>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1">
    <xf numFmtId="0" fontId="0" fillId="0" borderId="0"/>
  </cellStyleXfs>
  <cellXfs count="33">
    <xf numFmtId="0" fontId="0" fillId="0" borderId="0" xfId="0"/>
    <xf numFmtId="0" fontId="3" fillId="0" borderId="0" xfId="0" applyFont="1"/>
    <xf numFmtId="0" fontId="4" fillId="0" borderId="0" xfId="0" applyFont="1"/>
    <xf numFmtId="0" fontId="0" fillId="0" borderId="0" xfId="0" applyAlignment="1">
      <alignment horizontal="left"/>
    </xf>
    <xf numFmtId="4" fontId="0" fillId="0" borderId="0" xfId="0" applyNumberFormat="1" applyAlignment="1">
      <alignment horizontal="left"/>
    </xf>
    <xf numFmtId="0" fontId="0" fillId="0" borderId="0" xfId="0" applyFont="1"/>
    <xf numFmtId="0" fontId="0" fillId="0" borderId="0" xfId="0" applyFont="1" applyAlignment="1">
      <alignment horizontal="left"/>
    </xf>
    <xf numFmtId="4" fontId="0" fillId="0" borderId="0" xfId="0" applyNumberFormat="1" applyFont="1" applyAlignment="1">
      <alignment horizontal="left"/>
    </xf>
    <xf numFmtId="4" fontId="0" fillId="0" borderId="0" xfId="0" applyNumberFormat="1" applyFont="1" applyFill="1" applyAlignment="1">
      <alignment horizontal="left"/>
    </xf>
    <xf numFmtId="10" fontId="0" fillId="0" borderId="0" xfId="0" applyNumberFormat="1" applyFont="1" applyFill="1" applyAlignment="1">
      <alignment horizontal="left"/>
    </xf>
    <xf numFmtId="0" fontId="6" fillId="0" borderId="0" xfId="0" applyFont="1"/>
    <xf numFmtId="0" fontId="6" fillId="0" borderId="0" xfId="0" applyFont="1" applyAlignment="1">
      <alignment horizontal="left"/>
    </xf>
    <xf numFmtId="0" fontId="2" fillId="0" borderId="0" xfId="0" applyFont="1" applyAlignment="1">
      <alignment horizontal="right"/>
    </xf>
    <xf numFmtId="0" fontId="6" fillId="0" borderId="0" xfId="0" applyFont="1" applyAlignment="1">
      <alignment vertical="center"/>
    </xf>
    <xf numFmtId="0" fontId="0" fillId="0" borderId="0" xfId="0" applyAlignment="1">
      <alignment vertical="center"/>
    </xf>
    <xf numFmtId="0" fontId="6" fillId="0" borderId="0" xfId="0" applyFont="1" applyAlignment="1">
      <alignment vertical="top"/>
    </xf>
    <xf numFmtId="0" fontId="0" fillId="0" borderId="0" xfId="0" applyAlignment="1">
      <alignment vertical="top"/>
    </xf>
    <xf numFmtId="0" fontId="0" fillId="0" borderId="0" xfId="0" applyFont="1" applyAlignment="1">
      <alignment vertical="center"/>
    </xf>
    <xf numFmtId="0" fontId="0" fillId="2" borderId="0" xfId="0" applyFont="1" applyFill="1" applyAlignment="1" applyProtection="1">
      <alignment horizontal="left" vertical="center" wrapText="1"/>
      <protection locked="0"/>
    </xf>
    <xf numFmtId="4" fontId="0" fillId="2" borderId="0" xfId="0" applyNumberFormat="1" applyFont="1" applyFill="1" applyAlignment="1" applyProtection="1">
      <alignment horizontal="left"/>
      <protection locked="0"/>
    </xf>
    <xf numFmtId="0" fontId="0" fillId="2" borderId="0" xfId="0" applyFont="1" applyFill="1" applyAlignment="1" applyProtection="1">
      <alignment horizontal="left"/>
      <protection locked="0"/>
    </xf>
    <xf numFmtId="10" fontId="0" fillId="2" borderId="0" xfId="0" applyNumberFormat="1" applyFont="1" applyFill="1" applyAlignment="1" applyProtection="1">
      <alignment horizontal="left"/>
      <protection locked="0"/>
    </xf>
    <xf numFmtId="0" fontId="0" fillId="0" borderId="0" xfId="0" applyFont="1" applyAlignment="1">
      <alignment horizontal="left" vertical="center" wrapText="1"/>
    </xf>
    <xf numFmtId="4" fontId="0" fillId="2" borderId="0" xfId="0" applyNumberFormat="1" applyFont="1" applyFill="1" applyAlignment="1" applyProtection="1">
      <alignment horizontal="left" vertical="center"/>
      <protection locked="0"/>
    </xf>
    <xf numFmtId="10" fontId="0" fillId="0" borderId="0" xfId="0" applyNumberFormat="1" applyFont="1" applyAlignment="1">
      <alignment horizontal="left"/>
    </xf>
    <xf numFmtId="0" fontId="1" fillId="0" borderId="0" xfId="0" applyFont="1" applyAlignment="1">
      <alignment vertical="top"/>
    </xf>
    <xf numFmtId="4" fontId="5" fillId="0" borderId="0" xfId="0" applyNumberFormat="1" applyFont="1" applyAlignment="1">
      <alignment horizontal="left" vertical="top" wrapText="1"/>
    </xf>
    <xf numFmtId="0" fontId="7" fillId="0" borderId="0" xfId="0" applyFont="1" applyFill="1"/>
    <xf numFmtId="0" fontId="5" fillId="0" borderId="0" xfId="0" applyFont="1" applyFill="1"/>
    <xf numFmtId="1" fontId="0" fillId="2" borderId="0" xfId="0" applyNumberFormat="1" applyFont="1" applyFill="1" applyAlignment="1" applyProtection="1">
      <alignment horizontal="left"/>
      <protection locked="0"/>
    </xf>
    <xf numFmtId="0" fontId="1" fillId="0" borderId="0" xfId="0" applyFont="1"/>
    <xf numFmtId="0" fontId="1" fillId="0" borderId="0" xfId="0" applyFont="1" applyAlignment="1">
      <alignment vertical="center"/>
    </xf>
    <xf numFmtId="0" fontId="5" fillId="0" borderId="0" xfId="0" applyFont="1" applyFill="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2632075</xdr:colOff>
      <xdr:row>2</xdr:row>
      <xdr:rowOff>137159</xdr:rowOff>
    </xdr:to>
    <xdr:pic>
      <xdr:nvPicPr>
        <xdr:cNvPr id="2" name="Image 1" descr="L:\Gestion technique\Administratif\Identité visuelle de la CPPEF\CPPEF_1200px_cmjn_A_sans.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32075" cy="502919"/>
        </a:xfrm>
        <a:prstGeom prst="rect">
          <a:avLst/>
        </a:prstGeom>
        <a:noFill/>
        <a:ln>
          <a:noFill/>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C34"/>
  <sheetViews>
    <sheetView tabSelected="1" topLeftCell="A5" zoomScaleNormal="100" workbookViewId="0">
      <selection activeCell="B10" sqref="B10"/>
    </sheetView>
  </sheetViews>
  <sheetFormatPr baseColWidth="10" defaultRowHeight="14.4" x14ac:dyDescent="0.3"/>
  <cols>
    <col min="1" max="1" width="69.44140625" customWidth="1"/>
    <col min="2" max="2" width="33.88671875" style="3" bestFit="1" customWidth="1"/>
  </cols>
  <sheetData>
    <row r="1" spans="1:3" x14ac:dyDescent="0.3">
      <c r="B1" s="12" t="s">
        <v>0</v>
      </c>
    </row>
    <row r="2" spans="1:3" x14ac:dyDescent="0.3">
      <c r="B2" s="12" t="s">
        <v>1</v>
      </c>
    </row>
    <row r="6" spans="1:3" ht="15.6" x14ac:dyDescent="0.3">
      <c r="A6" s="1" t="s">
        <v>2</v>
      </c>
      <c r="B6" s="6"/>
      <c r="C6" s="10"/>
    </row>
    <row r="7" spans="1:3" ht="15.6" x14ac:dyDescent="0.3">
      <c r="A7" s="1" t="s">
        <v>3</v>
      </c>
      <c r="B7" s="6"/>
      <c r="C7" s="10"/>
    </row>
    <row r="8" spans="1:3" ht="15.6" x14ac:dyDescent="0.3">
      <c r="A8" s="5"/>
      <c r="B8" s="6"/>
      <c r="C8" s="10"/>
    </row>
    <row r="9" spans="1:3" ht="15.6" x14ac:dyDescent="0.3">
      <c r="A9" s="2" t="s">
        <v>11</v>
      </c>
      <c r="B9" s="6"/>
      <c r="C9" s="10"/>
    </row>
    <row r="10" spans="1:3" s="14" customFormat="1" ht="15.6" x14ac:dyDescent="0.3">
      <c r="A10" s="17" t="s">
        <v>20</v>
      </c>
      <c r="B10" s="18" t="s">
        <v>7</v>
      </c>
      <c r="C10" s="13"/>
    </row>
    <row r="11" spans="1:3" ht="15.6" x14ac:dyDescent="0.3">
      <c r="A11" s="5" t="str">
        <f>IF(B10="Achat/construction d'un bien immobilier","Prix d'achat/coûts de construction","Ne pas compléter")</f>
        <v>Prix d'achat/coûts de construction</v>
      </c>
      <c r="B11" s="19">
        <v>1000000</v>
      </c>
      <c r="C11" s="10"/>
    </row>
    <row r="12" spans="1:3" ht="15.6" x14ac:dyDescent="0.3">
      <c r="A12" s="17" t="s">
        <v>25</v>
      </c>
      <c r="B12" s="19">
        <v>800000</v>
      </c>
      <c r="C12" s="10"/>
    </row>
    <row r="13" spans="1:3" ht="15.6" x14ac:dyDescent="0.3">
      <c r="A13" s="17" t="s">
        <v>21</v>
      </c>
      <c r="B13" s="20" t="s">
        <v>22</v>
      </c>
      <c r="C13" s="10"/>
    </row>
    <row r="14" spans="1:3" ht="15.6" x14ac:dyDescent="0.3">
      <c r="A14" s="31" t="str">
        <f>IF($B$13="copropriété","Si copopriété, pourcentage de votre part de propriété","Ne pas compléter")</f>
        <v>Ne pas compléter</v>
      </c>
      <c r="B14" s="21"/>
      <c r="C14" s="10"/>
    </row>
    <row r="15" spans="1:3" ht="15.6" x14ac:dyDescent="0.3">
      <c r="A15" s="31" t="s">
        <v>18</v>
      </c>
      <c r="B15" s="21" t="s">
        <v>24</v>
      </c>
      <c r="C15" s="10"/>
    </row>
    <row r="16" spans="1:3" ht="15.6" x14ac:dyDescent="0.3">
      <c r="A16" s="30" t="str">
        <f>IF($B$15="oui","La superficie de l'appartement que vous occuperez en m2","Ne pas compléter")</f>
        <v>Ne pas compléter</v>
      </c>
      <c r="B16" s="29"/>
      <c r="C16" s="10"/>
    </row>
    <row r="17" spans="1:3" ht="15.6" x14ac:dyDescent="0.3">
      <c r="A17" s="30" t="str">
        <f>IF($B$15="oui","La superficie totale de tous les appartements en m2 (v. remarque *)","Ne pas compléter")</f>
        <v>Ne pas compléter</v>
      </c>
      <c r="B17" s="29"/>
      <c r="C17" s="10"/>
    </row>
    <row r="18" spans="1:3" ht="29.4" customHeight="1" x14ac:dyDescent="0.3">
      <c r="A18" s="22" t="s">
        <v>12</v>
      </c>
      <c r="B18" s="23">
        <v>120000</v>
      </c>
      <c r="C18" s="10"/>
    </row>
    <row r="19" spans="1:3" ht="15.6" x14ac:dyDescent="0.3">
      <c r="A19" s="5"/>
      <c r="B19" s="8"/>
      <c r="C19" s="10"/>
    </row>
    <row r="20" spans="1:3" ht="15.6" x14ac:dyDescent="0.3">
      <c r="A20" s="2" t="s">
        <v>8</v>
      </c>
      <c r="B20" s="8"/>
      <c r="C20" s="10"/>
    </row>
    <row r="21" spans="1:3" ht="15.6" x14ac:dyDescent="0.3">
      <c r="A21" s="5" t="s">
        <v>9</v>
      </c>
      <c r="B21" s="7">
        <f>IF(A11&lt;&gt;"Ne pas compléter",B11-B12,B12)</f>
        <v>200000</v>
      </c>
      <c r="C21" s="10"/>
    </row>
    <row r="22" spans="1:3" ht="15.6" x14ac:dyDescent="0.3">
      <c r="A22" s="5" t="s">
        <v>13</v>
      </c>
      <c r="B22" s="24">
        <f>IF(B13="copropriété",B14,1)</f>
        <v>1</v>
      </c>
      <c r="C22" s="10"/>
    </row>
    <row r="23" spans="1:3" ht="15.6" x14ac:dyDescent="0.3">
      <c r="A23" s="5" t="s">
        <v>10</v>
      </c>
      <c r="B23" s="7">
        <f>MROUND(B21*B22*IF(AND(B15="oui",B16&gt;0,B17&gt;0),B16/B17,1),0.05)</f>
        <v>200000</v>
      </c>
      <c r="C23" s="10"/>
    </row>
    <row r="24" spans="1:3" s="16" customFormat="1" ht="15.6" x14ac:dyDescent="0.3">
      <c r="A24" s="25" t="s">
        <v>26</v>
      </c>
      <c r="B24" s="26">
        <f>IF(B23&lt;20000,"pas de retrait possible, le montant minimal de 20'000.00 n'est pas atteint !",IF(B23&gt;B18,B18,B23))</f>
        <v>120000</v>
      </c>
      <c r="C24" s="15"/>
    </row>
    <row r="25" spans="1:3" ht="15.6" x14ac:dyDescent="0.3">
      <c r="A25" s="5"/>
      <c r="B25" s="9"/>
      <c r="C25" s="10"/>
    </row>
    <row r="26" spans="1:3" ht="15.6" x14ac:dyDescent="0.3">
      <c r="A26" s="27" t="s">
        <v>4</v>
      </c>
      <c r="B26" s="6"/>
      <c r="C26" s="10"/>
    </row>
    <row r="27" spans="1:3" ht="57.6" x14ac:dyDescent="0.3">
      <c r="A27" s="32" t="s">
        <v>19</v>
      </c>
      <c r="B27" s="32"/>
      <c r="C27" s="10"/>
    </row>
    <row r="28" spans="1:3" ht="15.6" x14ac:dyDescent="0.3">
      <c r="A28" s="28"/>
      <c r="B28" s="6"/>
      <c r="C28" s="10"/>
    </row>
    <row r="29" spans="1:3" ht="46.8" customHeight="1" x14ac:dyDescent="0.3">
      <c r="A29" s="32" t="str">
        <f>IF($B$15="oui","* Pour les bâtiments ayant une partie non habitable (par exemple, une écurie ou un atelier etc.), il faut également prendre en compte la superficie de la partie non habitable ! En cas de doute veuillez contacter la Caisse.","")</f>
        <v/>
      </c>
      <c r="B29" s="6"/>
      <c r="C29" s="10"/>
    </row>
    <row r="30" spans="1:3" ht="15.6" x14ac:dyDescent="0.3">
      <c r="A30" s="5"/>
      <c r="B30" s="6"/>
      <c r="C30" s="10"/>
    </row>
    <row r="31" spans="1:3" ht="15.6" x14ac:dyDescent="0.3">
      <c r="A31" s="5"/>
      <c r="B31" s="6"/>
      <c r="C31" s="10"/>
    </row>
    <row r="32" spans="1:3" ht="15.6" x14ac:dyDescent="0.3">
      <c r="A32" s="5"/>
      <c r="B32" s="6"/>
      <c r="C32" s="10"/>
    </row>
    <row r="33" spans="1:3" ht="15.6" x14ac:dyDescent="0.3">
      <c r="A33" s="10"/>
      <c r="B33" s="11"/>
      <c r="C33" s="10"/>
    </row>
    <row r="34" spans="1:3" ht="15.6" x14ac:dyDescent="0.3">
      <c r="A34" s="10"/>
      <c r="B34" s="11"/>
      <c r="C34" s="10"/>
    </row>
  </sheetData>
  <sheetProtection algorithmName="SHA-512" hashValue="63hmp2AxIWqt6YpKcq9PtdU7jaIvYKZNYSkXOC69KlmxPHcUVHtquLrCo76zeE07lPDkKst2dgmt8KBuupVsZQ==" saltValue="ZcDHKpRqYDMWY6uRGfa63Q==" spinCount="100000" sheet="1" selectLockedCells="1"/>
  <pageMargins left="0.35433070866141736" right="0.39370078740157483" top="0.74803149606299213" bottom="0.74803149606299213" header="0.31496062992125984" footer="0.31496062992125984"/>
  <pageSetup paperSize="9" scale="92" orientation="portrait" verticalDpi="0" r:id="rId1"/>
  <headerFooter>
    <oddFooter>&amp;LV2021.09 &amp;D &amp;T</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Données!$A$2:$A$3</xm:f>
          </x14:formula1>
          <xm:sqref>B10</xm:sqref>
        </x14:dataValidation>
        <x14:dataValidation type="list" allowBlank="1" showInputMessage="1" showErrorMessage="1">
          <x14:formula1>
            <xm:f>Données!$C$2:$C$4</xm:f>
          </x14:formula1>
          <xm:sqref>B13</xm:sqref>
        </x14:dataValidation>
        <x14:dataValidation type="list" allowBlank="1" showInputMessage="1" showErrorMessage="1">
          <x14:formula1>
            <xm:f>Données!$A$8:$A$9</xm:f>
          </x14:formula1>
          <xm:sqref>B15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G9"/>
  <sheetViews>
    <sheetView workbookViewId="0">
      <selection sqref="A1:C9"/>
    </sheetView>
  </sheetViews>
  <sheetFormatPr baseColWidth="10" defaultRowHeight="14.4" x14ac:dyDescent="0.3"/>
  <cols>
    <col min="1" max="1" width="34.5546875" bestFit="1" customWidth="1"/>
  </cols>
  <sheetData>
    <row r="1" spans="1:7" x14ac:dyDescent="0.3">
      <c r="A1" s="2" t="s">
        <v>5</v>
      </c>
      <c r="C1" s="2" t="s">
        <v>6</v>
      </c>
      <c r="G1" s="2"/>
    </row>
    <row r="2" spans="1:7" x14ac:dyDescent="0.3">
      <c r="A2" t="s">
        <v>7</v>
      </c>
      <c r="C2" t="s">
        <v>22</v>
      </c>
      <c r="G2" s="4"/>
    </row>
    <row r="3" spans="1:7" x14ac:dyDescent="0.3">
      <c r="A3" t="s">
        <v>16</v>
      </c>
      <c r="C3" t="s">
        <v>23</v>
      </c>
      <c r="G3" s="3"/>
    </row>
    <row r="4" spans="1:7" x14ac:dyDescent="0.3">
      <c r="C4" t="s">
        <v>17</v>
      </c>
      <c r="G4" s="3"/>
    </row>
    <row r="7" spans="1:7" x14ac:dyDescent="0.3">
      <c r="A7" s="2" t="s">
        <v>15</v>
      </c>
    </row>
    <row r="8" spans="1:7" x14ac:dyDescent="0.3">
      <c r="A8" t="s">
        <v>14</v>
      </c>
    </row>
    <row r="9" spans="1:7" x14ac:dyDescent="0.3">
      <c r="A9" t="s">
        <v>24</v>
      </c>
    </row>
  </sheetData>
  <sheetProtection algorithmName="SHA-512" hashValue="hrw3vmLyBZofpxoDyl/i1LzvgHQN7Md/Vi3Bfz6l3pWkLdyJKTQ4glkHJ7h4sOzD0Dm3mMsHPfAJFmE0qhaahA==" saltValue="VKyIi4fntN20VNotMfxQ4w==" spinCount="100000" sheet="1" objects="1" scenarios="1" selectLockedCell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Montant maximal disponible</vt:lpstr>
      <vt:lpstr>Données</vt:lpstr>
    </vt:vector>
  </TitlesOfParts>
  <Company>Etat de Fribourg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Piller Isabelle</dc:creator>
  <cp:lastModifiedBy>Wyssmann Christoph</cp:lastModifiedBy>
  <cp:lastPrinted>2021-09-15T13:54:59Z</cp:lastPrinted>
  <dcterms:created xsi:type="dcterms:W3CDTF">2021-05-07T11:52:56Z</dcterms:created>
  <dcterms:modified xsi:type="dcterms:W3CDTF">2021-09-16T11:06:25Z</dcterms:modified>
</cp:coreProperties>
</file>